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<sst xmlns="http://schemas.openxmlformats.org/spreadsheetml/2006/main" count="1167" uniqueCount="72">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</sst>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1" t="s">
        <v>45</v>
      </c>
      <c r="B7" s="44">
        <f>SUM(D7:W7)</f>
        <v>38842.7</v>
      </c>
      <c r="C7" s="46"/>
      <c r="D7" s="46"/>
      <c r="E7" s="47"/>
      <c r="F7" s="47"/>
      <c r="G7" s="47">
        <v>38842.7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4654.8</v>
      </c>
      <c r="C8" s="41">
        <v>0</v>
      </c>
      <c r="D8" s="44">
        <v>1508.6</v>
      </c>
      <c r="E8" s="56">
        <v>103.7</v>
      </c>
      <c r="F8" s="56">
        <f>171.6+486.1</f>
        <v>657.7</v>
      </c>
      <c r="G8" s="56">
        <v>206.5</v>
      </c>
      <c r="H8" s="56">
        <v>567.7</v>
      </c>
      <c r="I8" s="56">
        <v>1387.3</v>
      </c>
      <c r="J8" s="57">
        <v>223.3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68454.19999999998</v>
      </c>
      <c r="C9" s="25">
        <f t="shared" si="0"/>
        <v>33732.5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8825.199999999999</v>
      </c>
      <c r="H9" s="25">
        <f t="shared" si="0"/>
        <v>383.29999999999995</v>
      </c>
      <c r="I9" s="25">
        <f t="shared" si="0"/>
        <v>961.8000000000001</v>
      </c>
      <c r="J9" s="25">
        <f t="shared" si="0"/>
        <v>596.9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12834.600000000002</v>
      </c>
      <c r="AE9" s="51">
        <f>AE10+AE15+AE23+AE31+AE45+AE50+AE51+AE58+AE59+AE68+AE69+AE72+AE84+AE77+AE79+AE78+AE66+AE85+AE87+AE86+AE67+AE38+AE88</f>
        <v>89352.1</v>
      </c>
      <c r="AG9" s="50"/>
    </row>
    <row r="10" spans="1:31" ht="15.75">
      <c r="A10" s="4" t="s">
        <v>4</v>
      </c>
      <c r="B10" s="23">
        <f>2894.4+124</f>
        <v>3018.4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>
        <v>3.2</v>
      </c>
      <c r="I10" s="23">
        <v>25.2</v>
      </c>
      <c r="J10" s="26">
        <v>275.8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489.4</v>
      </c>
      <c r="AE10" s="28">
        <f>B10+C10-AD10</f>
        <v>4966</v>
      </c>
    </row>
    <row r="11" spans="1:31" ht="15.75">
      <c r="A11" s="3" t="s">
        <v>5</v>
      </c>
      <c r="B11" s="23">
        <f>2440.9+80</f>
        <v>2520.9</v>
      </c>
      <c r="C11" s="23">
        <v>991.5</v>
      </c>
      <c r="D11" s="23"/>
      <c r="E11" s="23">
        <v>3.4</v>
      </c>
      <c r="F11" s="23">
        <v>1.1</v>
      </c>
      <c r="G11" s="23"/>
      <c r="H11" s="23"/>
      <c r="I11" s="23">
        <v>11.7</v>
      </c>
      <c r="J11" s="27">
        <v>275.8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292</v>
      </c>
      <c r="AE11" s="28">
        <f>B11+C11-AD11</f>
        <v>3220.4</v>
      </c>
    </row>
    <row r="12" spans="1:31" ht="15.75">
      <c r="A12" s="3" t="s">
        <v>2</v>
      </c>
      <c r="B12" s="37">
        <v>275.9</v>
      </c>
      <c r="C12" s="23">
        <v>438.5</v>
      </c>
      <c r="D12" s="23">
        <v>0.3</v>
      </c>
      <c r="E12" s="23"/>
      <c r="F12" s="23"/>
      <c r="G12" s="23"/>
      <c r="H12" s="23"/>
      <c r="I12" s="23">
        <v>5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</v>
      </c>
      <c r="AE12" s="28">
        <f>B12+C12-AD12</f>
        <v>709.1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221.60000000000002</v>
      </c>
      <c r="C14" s="23">
        <f t="shared" si="2"/>
        <v>1007</v>
      </c>
      <c r="D14" s="23">
        <f t="shared" si="2"/>
        <v>180</v>
      </c>
      <c r="E14" s="23">
        <f t="shared" si="2"/>
        <v>0.30000000000000027</v>
      </c>
      <c r="F14" s="23">
        <f t="shared" si="2"/>
        <v>0.09999999999999987</v>
      </c>
      <c r="G14" s="23">
        <f t="shared" si="2"/>
        <v>0</v>
      </c>
      <c r="H14" s="23">
        <f t="shared" si="2"/>
        <v>3.2</v>
      </c>
      <c r="I14" s="23">
        <f t="shared" si="2"/>
        <v>8.5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192.1</v>
      </c>
      <c r="AE14" s="28">
        <f>AE10-AE11-AE12-AE13</f>
        <v>1036.5</v>
      </c>
    </row>
    <row r="15" spans="1:31" ht="15" customHeight="1">
      <c r="A15" s="4" t="s">
        <v>6</v>
      </c>
      <c r="B15" s="23">
        <f>12546.5+17960.3</f>
        <v>30506.8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>
        <v>257.4</v>
      </c>
      <c r="I15" s="23">
        <v>80.7</v>
      </c>
      <c r="J15" s="27">
        <v>300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1254.3</v>
      </c>
      <c r="AE15" s="28">
        <f aca="true" t="shared" si="3" ref="AE15:AE29">B15+C15-AD15</f>
        <v>38782.1</v>
      </c>
    </row>
    <row r="16" spans="1:32" ht="15.75">
      <c r="A16" s="3" t="s">
        <v>5</v>
      </c>
      <c r="B16" s="23">
        <f>3307.6+17960.3</f>
        <v>21267.899999999998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21576.6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14</v>
      </c>
    </row>
    <row r="18" spans="1:31" ht="15.75">
      <c r="A18" s="3" t="s">
        <v>1</v>
      </c>
      <c r="B18" s="23">
        <f>1582.3+1289.9</f>
        <v>2872.2</v>
      </c>
      <c r="C18" s="23">
        <v>739.1</v>
      </c>
      <c r="D18" s="23">
        <v>287.4</v>
      </c>
      <c r="E18" s="23"/>
      <c r="F18" s="23">
        <v>100</v>
      </c>
      <c r="G18" s="23"/>
      <c r="H18" s="23">
        <v>250</v>
      </c>
      <c r="I18" s="23"/>
      <c r="J18" s="27">
        <v>300</v>
      </c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937.4</v>
      </c>
      <c r="AE18" s="28">
        <f t="shared" si="3"/>
        <v>2673.8999999999996</v>
      </c>
    </row>
    <row r="19" spans="1:31" ht="15.75">
      <c r="A19" s="3" t="s">
        <v>2</v>
      </c>
      <c r="B19" s="23">
        <f>7562.3-1289.9</f>
        <v>6272.4</v>
      </c>
      <c r="C19" s="23">
        <v>7764.1</v>
      </c>
      <c r="D19" s="23">
        <v>124.6</v>
      </c>
      <c r="E19" s="23"/>
      <c r="F19" s="23"/>
      <c r="G19" s="23"/>
      <c r="H19" s="23"/>
      <c r="I19" s="23">
        <v>53.5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178.1</v>
      </c>
      <c r="AE19" s="28">
        <f t="shared" si="3"/>
        <v>13858.4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>
        <v>14.7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14.7</v>
      </c>
      <c r="AE20" s="28">
        <f t="shared" si="3"/>
        <v>30.000000000000004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86.800000000002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7.399999999999977</v>
      </c>
      <c r="I22" s="23">
        <f t="shared" si="4"/>
        <v>12.500000000000004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124.10000000000001</v>
      </c>
      <c r="AE22" s="28">
        <f t="shared" si="3"/>
        <v>629.2000000000008</v>
      </c>
    </row>
    <row r="23" spans="1:31" ht="15" customHeight="1">
      <c r="A23" s="4" t="s">
        <v>7</v>
      </c>
      <c r="B23" s="23">
        <f>5206.8+21748.5+500</f>
        <v>27455.3</v>
      </c>
      <c r="C23" s="23">
        <f>6366.3-500</f>
        <v>5866.3</v>
      </c>
      <c r="D23" s="23">
        <v>270</v>
      </c>
      <c r="E23" s="23"/>
      <c r="F23" s="23"/>
      <c r="G23" s="23">
        <v>8814.4</v>
      </c>
      <c r="H23" s="23">
        <v>68.5</v>
      </c>
      <c r="I23" s="23">
        <v>378.7</v>
      </c>
      <c r="J23" s="27">
        <v>21.1</v>
      </c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9552.7</v>
      </c>
      <c r="AE23" s="28">
        <f t="shared" si="3"/>
        <v>23768.899999999998</v>
      </c>
    </row>
    <row r="24" spans="1:32" ht="15.75">
      <c r="A24" s="3" t="s">
        <v>5</v>
      </c>
      <c r="B24" s="23">
        <v>21517.1</v>
      </c>
      <c r="C24" s="23">
        <v>205.4</v>
      </c>
      <c r="D24" s="23"/>
      <c r="E24" s="23"/>
      <c r="F24" s="23"/>
      <c r="G24" s="23">
        <v>8474.6</v>
      </c>
      <c r="H24" s="23">
        <v>1.8</v>
      </c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8476.4</v>
      </c>
      <c r="AE24" s="28">
        <f t="shared" si="3"/>
        <v>13246.1</v>
      </c>
      <c r="AF24" s="6"/>
    </row>
    <row r="25" spans="1:31" ht="15.75">
      <c r="A25" s="3" t="s">
        <v>3</v>
      </c>
      <c r="B25" s="23">
        <f>569.8-133.7</f>
        <v>436.09999999999997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94.4</v>
      </c>
      <c r="AE25" s="28">
        <f t="shared" si="3"/>
        <v>1716.6999999999998</v>
      </c>
    </row>
    <row r="26" spans="1:31" ht="15.75">
      <c r="A26" s="3" t="s">
        <v>1</v>
      </c>
      <c r="B26" s="23">
        <v>223</v>
      </c>
      <c r="C26" s="23">
        <v>39.8</v>
      </c>
      <c r="D26" s="23"/>
      <c r="E26" s="23"/>
      <c r="F26" s="23"/>
      <c r="G26" s="23"/>
      <c r="H26" s="23"/>
      <c r="I26" s="23">
        <v>101.2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101.2</v>
      </c>
      <c r="AE26" s="28">
        <f t="shared" si="3"/>
        <v>161.60000000000002</v>
      </c>
    </row>
    <row r="27" spans="1:31" ht="15.75">
      <c r="A27" s="3" t="s">
        <v>2</v>
      </c>
      <c r="B27" s="23">
        <f>3819.1-99.9</f>
        <v>3719.2</v>
      </c>
      <c r="C27" s="23">
        <v>3055.4</v>
      </c>
      <c r="D27" s="23">
        <v>55.7</v>
      </c>
      <c r="E27" s="23"/>
      <c r="F27" s="23"/>
      <c r="G27" s="23"/>
      <c r="H27" s="23"/>
      <c r="I27" s="23">
        <v>270.1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325.8</v>
      </c>
      <c r="AE27" s="28">
        <f t="shared" si="3"/>
        <v>6448.8</v>
      </c>
    </row>
    <row r="28" spans="1:31" ht="15.75">
      <c r="A28" s="3" t="s">
        <v>17</v>
      </c>
      <c r="B28" s="23">
        <f>88.3</f>
        <v>88.3</v>
      </c>
      <c r="C28" s="23">
        <v>45.4</v>
      </c>
      <c r="D28" s="23"/>
      <c r="E28" s="23"/>
      <c r="F28" s="23"/>
      <c r="G28" s="23"/>
      <c r="H28" s="23"/>
      <c r="I28" s="23">
        <v>7.4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7.4</v>
      </c>
      <c r="AE28" s="28">
        <f t="shared" si="3"/>
        <v>126.29999999999998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1471.6000000000006</v>
      </c>
      <c r="C30" s="23">
        <f t="shared" si="5"/>
        <v>1145.3000000000002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339.7999999999993</v>
      </c>
      <c r="H30" s="23">
        <f t="shared" si="5"/>
        <v>66.7</v>
      </c>
      <c r="I30" s="23">
        <f t="shared" si="5"/>
        <v>-2.3092638912203256E-14</v>
      </c>
      <c r="J30" s="23">
        <f t="shared" si="5"/>
        <v>21.1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547.4999999999993</v>
      </c>
      <c r="AE30" s="28">
        <f>AE23-AE24-AE25-AE26-AE27-AE28-AE29</f>
        <v>2069.399999999998</v>
      </c>
    </row>
    <row r="31" spans="1:31" ht="15" customHeight="1">
      <c r="A31" s="4" t="s">
        <v>8</v>
      </c>
      <c r="B31" s="23">
        <f>165.3+35</f>
        <v>200.3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321.70000000000005</v>
      </c>
    </row>
    <row r="32" spans="1:31" ht="15.75">
      <c r="A32" s="3" t="s">
        <v>5</v>
      </c>
      <c r="B32" s="23">
        <v>101.7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123.2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60.7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145.10000000000002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37.900000000000006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53.400000000000034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>
        <v>3.5</v>
      </c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8.5</v>
      </c>
      <c r="AE38" s="28">
        <f aca="true" t="shared" si="8" ref="AE38:AE43">B38+C38-AD38</f>
        <v>767.6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493.40000000000003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13.8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140.2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3.5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8.5</v>
      </c>
      <c r="AE44" s="28">
        <f>AE38-AE39-AE40-AE41-AE42-AE43</f>
        <v>120.19999999999999</v>
      </c>
    </row>
    <row r="45" spans="1:31" ht="15" customHeight="1">
      <c r="A45" s="4" t="s">
        <v>15</v>
      </c>
      <c r="B45" s="37">
        <f>477.4-51-140</f>
        <v>286.4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49.400000000000006</v>
      </c>
      <c r="AE45" s="28">
        <f>B45+C45-AD45</f>
        <v>1521.5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437.9-51-140</f>
        <v>246.89999999999998</v>
      </c>
      <c r="C47" s="23">
        <v>1255.4</v>
      </c>
      <c r="D47" s="23"/>
      <c r="E47" s="23"/>
      <c r="F47" s="23">
        <v>20.1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20.1</v>
      </c>
      <c r="AE47" s="28">
        <f>B47+C47-AD47</f>
        <v>1482.2000000000003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219.20000000000002</v>
      </c>
    </row>
    <row r="49" spans="1:31" ht="15.75">
      <c r="A49" s="64" t="s">
        <v>26</v>
      </c>
      <c r="B49" s="23">
        <f aca="true" t="shared" si="10" ref="B49:AB49">B45-B46-B47</f>
        <v>39.5</v>
      </c>
      <c r="C49" s="23">
        <f t="shared" si="10"/>
        <v>29.09999999999991</v>
      </c>
      <c r="D49" s="23">
        <f t="shared" si="10"/>
        <v>26.6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29.3</v>
      </c>
      <c r="AE49" s="28">
        <f>AE45-AE47-AE46</f>
        <v>39.29999999999973</v>
      </c>
    </row>
    <row r="50" spans="1:31" ht="15" customHeight="1">
      <c r="A50" s="4" t="s">
        <v>0</v>
      </c>
      <c r="B50" s="23">
        <f>2306.5-200</f>
        <v>2106.5</v>
      </c>
      <c r="C50" s="23">
        <v>7988.1</v>
      </c>
      <c r="D50" s="23">
        <v>450</v>
      </c>
      <c r="E50" s="23"/>
      <c r="F50" s="23">
        <v>100</v>
      </c>
      <c r="G50" s="23"/>
      <c r="H50" s="23">
        <v>50</v>
      </c>
      <c r="I50" s="23">
        <v>383.1</v>
      </c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983.1</v>
      </c>
      <c r="AE50" s="28">
        <f aca="true" t="shared" si="11" ref="AE50:AE56">B50+C50-AD50</f>
        <v>9111.5</v>
      </c>
    </row>
    <row r="51" spans="1:32" ht="15" customHeight="1">
      <c r="A51" s="4" t="s">
        <v>9</v>
      </c>
      <c r="B51" s="45">
        <f>2471+277-0.1</f>
        <v>2747.9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>
        <v>2.3</v>
      </c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216.5</v>
      </c>
      <c r="AE51" s="23">
        <f t="shared" si="11"/>
        <v>3961.8999999999996</v>
      </c>
      <c r="AF51" s="6"/>
    </row>
    <row r="52" spans="1:32" ht="15.75">
      <c r="A52" s="3" t="s">
        <v>5</v>
      </c>
      <c r="B52" s="23">
        <v>1677.1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2261.8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309.8</v>
      </c>
      <c r="C54" s="23">
        <v>620.1</v>
      </c>
      <c r="D54" s="23">
        <v>6.2</v>
      </c>
      <c r="E54" s="23"/>
      <c r="F54" s="23"/>
      <c r="G54" s="23"/>
      <c r="H54" s="23"/>
      <c r="I54" s="23">
        <v>2.3</v>
      </c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8.5</v>
      </c>
      <c r="AE54" s="23">
        <f t="shared" si="11"/>
        <v>921.4000000000001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757.6000000000003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208</v>
      </c>
      <c r="AE57" s="23">
        <f>AE51-AE52-AE54-AE56-AE53-AE55</f>
        <v>775.2999999999994</v>
      </c>
    </row>
    <row r="58" spans="1:31" ht="15" customHeight="1">
      <c r="A58" s="4" t="s">
        <v>10</v>
      </c>
      <c r="B58" s="23">
        <v>27.9</v>
      </c>
      <c r="C58" s="23">
        <f>267.9-150</f>
        <v>117.89999999999998</v>
      </c>
      <c r="D58" s="23"/>
      <c r="E58" s="23"/>
      <c r="F58" s="23"/>
      <c r="G58" s="23"/>
      <c r="H58" s="23"/>
      <c r="I58" s="23">
        <v>21.2</v>
      </c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21.2</v>
      </c>
      <c r="AE58" s="23">
        <f aca="true" t="shared" si="14" ref="AE58:AE64">B58+C58-AD58</f>
        <v>124.59999999999998</v>
      </c>
    </row>
    <row r="59" spans="1:31" ht="15" customHeight="1">
      <c r="A59" s="4" t="s">
        <v>11</v>
      </c>
      <c r="B59" s="23">
        <f>1063-35</f>
        <v>1028</v>
      </c>
      <c r="C59" s="23">
        <v>602.7</v>
      </c>
      <c r="D59" s="23">
        <v>27.7</v>
      </c>
      <c r="E59" s="23"/>
      <c r="F59" s="23"/>
      <c r="G59" s="23"/>
      <c r="H59" s="23">
        <v>0.7</v>
      </c>
      <c r="I59" s="23">
        <v>8.6</v>
      </c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37</v>
      </c>
      <c r="AE59" s="23">
        <f t="shared" si="14"/>
        <v>1593.7</v>
      </c>
    </row>
    <row r="60" spans="1:32" ht="15.75">
      <c r="A60" s="3" t="s">
        <v>5</v>
      </c>
      <c r="B60" s="23">
        <v>621.2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624.4000000000001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2.9</v>
      </c>
      <c r="AF61" s="6"/>
    </row>
    <row r="62" spans="1:32" ht="15.75">
      <c r="A62" s="3" t="s">
        <v>1</v>
      </c>
      <c r="B62" s="23">
        <f>35.2-15</f>
        <v>20.200000000000003</v>
      </c>
      <c r="C62" s="23">
        <v>94.4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2.7</v>
      </c>
      <c r="AE62" s="23">
        <f t="shared" si="14"/>
        <v>111.9</v>
      </c>
      <c r="AF62" s="6"/>
    </row>
    <row r="63" spans="1:31" ht="15.75">
      <c r="A63" s="3" t="s">
        <v>2</v>
      </c>
      <c r="B63" s="23">
        <v>133.9</v>
      </c>
      <c r="C63" s="23">
        <v>120.8</v>
      </c>
      <c r="D63" s="23">
        <v>0.1</v>
      </c>
      <c r="E63" s="23"/>
      <c r="F63" s="23"/>
      <c r="G63" s="23"/>
      <c r="H63" s="23"/>
      <c r="I63" s="23">
        <v>3.9</v>
      </c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4</v>
      </c>
      <c r="AE63" s="23">
        <f t="shared" si="14"/>
        <v>250.7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252.7</v>
      </c>
      <c r="C65" s="23">
        <f t="shared" si="15"/>
        <v>381.4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0.7</v>
      </c>
      <c r="I65" s="23">
        <f t="shared" si="15"/>
        <v>4.699999999999999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30.299999999999997</v>
      </c>
      <c r="AE65" s="23">
        <f>AE59-AE60-AE63-AE64-AE62-AE61</f>
        <v>603.8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479.8</v>
      </c>
    </row>
    <row r="67" spans="1:31" ht="15.75">
      <c r="A67" s="4" t="s">
        <v>43</v>
      </c>
      <c r="B67" s="23">
        <v>6.4</v>
      </c>
      <c r="C67" s="23">
        <f>14.4-9.6</f>
        <v>4.800000000000001</v>
      </c>
      <c r="D67" s="23"/>
      <c r="E67" s="23"/>
      <c r="F67" s="23"/>
      <c r="G67" s="23">
        <v>5.5</v>
      </c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5.700000000000001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414.2-42.8</f>
        <v>371.4</v>
      </c>
      <c r="C69" s="23">
        <v>2558.7</v>
      </c>
      <c r="D69" s="23">
        <v>7.7</v>
      </c>
      <c r="E69" s="23"/>
      <c r="F69" s="23">
        <v>79.3</v>
      </c>
      <c r="G69" s="23">
        <v>5.3</v>
      </c>
      <c r="H69" s="23"/>
      <c r="I69" s="23">
        <v>39</v>
      </c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131.3</v>
      </c>
      <c r="AE69" s="31">
        <f t="shared" si="16"/>
        <v>2798.7999999999997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>
        <v>33.9</v>
      </c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33.9</v>
      </c>
      <c r="AE71" s="31">
        <f t="shared" si="16"/>
        <v>509.5</v>
      </c>
    </row>
    <row r="72" spans="1:31" s="11" customFormat="1" ht="31.5">
      <c r="A72" s="12" t="s">
        <v>21</v>
      </c>
      <c r="B72" s="23">
        <f>129.8-3.5</f>
        <v>126.30000000000001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>
        <v>23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85.7</v>
      </c>
      <c r="AE72" s="31">
        <f t="shared" si="16"/>
        <v>737.7</v>
      </c>
    </row>
    <row r="73" spans="1:31" s="11" customFormat="1" ht="15.75">
      <c r="A73" s="3" t="s">
        <v>5</v>
      </c>
      <c r="B73" s="23">
        <f>57+1.2</f>
        <v>58.2</v>
      </c>
      <c r="C73" s="23">
        <v>0.1</v>
      </c>
      <c r="D73" s="23"/>
      <c r="E73" s="29"/>
      <c r="F73" s="29"/>
      <c r="G73" s="29"/>
      <c r="H73" s="29"/>
      <c r="I73" s="29">
        <v>22.6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22.6</v>
      </c>
      <c r="AE73" s="31">
        <f t="shared" si="16"/>
        <v>35.7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f>4.5-1.2</f>
        <v>3.3</v>
      </c>
      <c r="C76" s="23">
        <v>7.5</v>
      </c>
      <c r="D76" s="23"/>
      <c r="E76" s="29"/>
      <c r="F76" s="29"/>
      <c r="G76" s="29"/>
      <c r="H76" s="29"/>
      <c r="I76" s="29">
        <v>0.4</v>
      </c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0.4</v>
      </c>
      <c r="AE76" s="31">
        <f t="shared" si="16"/>
        <v>10.4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v>366.6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400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68454.19999999998</v>
      </c>
      <c r="C90" s="43">
        <f t="shared" si="18"/>
        <v>33732.5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8825.199999999999</v>
      </c>
      <c r="H90" s="43">
        <f t="shared" si="18"/>
        <v>383.29999999999995</v>
      </c>
      <c r="I90" s="43">
        <f t="shared" si="18"/>
        <v>961.8000000000001</v>
      </c>
      <c r="J90" s="43">
        <f t="shared" si="18"/>
        <v>596.9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12834.600000000002</v>
      </c>
      <c r="AE90" s="60">
        <f>AE10+AE15+AE23+AE31+AE45+AE50+AE51+AE58+AE59+AE66+AE68+AE69+AE72+AE77+AE78+AE79+AE84+AE85+AE86+AE87+AE67+AE38+AE88</f>
        <v>89352.1</v>
      </c>
    </row>
    <row r="91" spans="1:31" ht="15.75">
      <c r="A91" s="3" t="s">
        <v>5</v>
      </c>
      <c r="B91" s="23">
        <f aca="true" t="shared" si="19" ref="B91:AB91">B11+B16+B24+B32+B52+B60+B70+B39+B73</f>
        <v>48189.69999999998</v>
      </c>
      <c r="C91" s="23">
        <f t="shared" si="19"/>
        <v>2196.4</v>
      </c>
      <c r="D91" s="23">
        <f t="shared" si="19"/>
        <v>0</v>
      </c>
      <c r="E91" s="23">
        <f t="shared" si="19"/>
        <v>3.4</v>
      </c>
      <c r="F91" s="23">
        <f t="shared" si="19"/>
        <v>1.1</v>
      </c>
      <c r="G91" s="23">
        <f t="shared" si="19"/>
        <v>8474.6</v>
      </c>
      <c r="H91" s="23">
        <f t="shared" si="19"/>
        <v>1.8</v>
      </c>
      <c r="I91" s="23">
        <f t="shared" si="19"/>
        <v>34.3</v>
      </c>
      <c r="J91" s="23">
        <f t="shared" si="19"/>
        <v>275.8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8790.999999999998</v>
      </c>
      <c r="AE91" s="28">
        <f>B91+C91-AD91</f>
        <v>41595.099999999984</v>
      </c>
    </row>
    <row r="92" spans="1:31" ht="15.75">
      <c r="A92" s="3" t="s">
        <v>2</v>
      </c>
      <c r="B92" s="23">
        <f aca="true" t="shared" si="20" ref="B92:X92">B12+B19+B27+B34+B54+B63+B42+B76+B71</f>
        <v>10999.099999999999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369.09999999999997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556</v>
      </c>
      <c r="AE92" s="28">
        <f>B92+C92-AD92</f>
        <v>22993.6</v>
      </c>
    </row>
    <row r="93" spans="1:31" ht="15.75">
      <c r="A93" s="3" t="s">
        <v>3</v>
      </c>
      <c r="B93" s="23">
        <f aca="true" t="shared" si="21" ref="B93:Y93">B17+B25+B40+B61+B74</f>
        <v>436.09999999999997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94.4</v>
      </c>
      <c r="AE93" s="28">
        <f>B93+C93-AD93</f>
        <v>1803.6</v>
      </c>
    </row>
    <row r="94" spans="1:31" ht="15.75">
      <c r="A94" s="3" t="s">
        <v>1</v>
      </c>
      <c r="B94" s="23">
        <f aca="true" t="shared" si="22" ref="B94:Y94">B18+B26+B62+B33+B41+B53+B46+B75</f>
        <v>3123.7999999999997</v>
      </c>
      <c r="C94" s="23">
        <f t="shared" si="22"/>
        <v>882.1999999999999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250</v>
      </c>
      <c r="I94" s="23">
        <f t="shared" si="22"/>
        <v>101.2</v>
      </c>
      <c r="J94" s="23">
        <f t="shared" si="22"/>
        <v>300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1041.3</v>
      </c>
      <c r="AE94" s="28">
        <f>B94+C94-AD94</f>
        <v>2964.7</v>
      </c>
    </row>
    <row r="95" spans="1:31" ht="15.75">
      <c r="A95" s="3" t="s">
        <v>17</v>
      </c>
      <c r="B95" s="23">
        <f aca="true" t="shared" si="23" ref="B95:AB95">B20+B28+B47+B35+B55+B13</f>
        <v>346.09999999999997</v>
      </c>
      <c r="C95" s="23">
        <f t="shared" si="23"/>
        <v>1338</v>
      </c>
      <c r="D95" s="23">
        <f t="shared" si="23"/>
        <v>0</v>
      </c>
      <c r="E95" s="23">
        <f t="shared" si="23"/>
        <v>0</v>
      </c>
      <c r="F95" s="23">
        <f t="shared" si="23"/>
        <v>20.1</v>
      </c>
      <c r="G95" s="23">
        <f t="shared" si="23"/>
        <v>0</v>
      </c>
      <c r="H95" s="23">
        <f t="shared" si="23"/>
        <v>0</v>
      </c>
      <c r="I95" s="23">
        <f t="shared" si="23"/>
        <v>22.1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42.2</v>
      </c>
      <c r="AE95" s="28">
        <f>B95+C95-AD95</f>
        <v>1641.8999999999999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2309.7000000000044</v>
      </c>
      <c r="AE96" s="2">
        <f>AE90-AE91-AE92-AE93-AE94-AE95</f>
        <v>18353.200000000023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1508.5000000000002</v>
      </c>
      <c r="E99" s="54">
        <f aca="true" t="shared" si="24" ref="E99:Y99">E90+D99</f>
        <v>1612.1000000000001</v>
      </c>
      <c r="F99" s="54">
        <f t="shared" si="24"/>
        <v>2067.4</v>
      </c>
      <c r="G99" s="54">
        <f t="shared" si="24"/>
        <v>10892.599999999999</v>
      </c>
      <c r="H99" s="54">
        <f t="shared" si="24"/>
        <v>11275.899999999998</v>
      </c>
      <c r="I99" s="54">
        <f t="shared" si="24"/>
        <v>12237.699999999997</v>
      </c>
      <c r="J99" s="54">
        <f t="shared" si="24"/>
        <v>12834.599999999997</v>
      </c>
      <c r="K99" s="54">
        <f t="shared" si="24"/>
        <v>12834.599999999997</v>
      </c>
      <c r="L99" s="54">
        <f>L90+K99</f>
        <v>12834.599999999997</v>
      </c>
      <c r="M99" s="54">
        <f t="shared" si="24"/>
        <v>12834.599999999997</v>
      </c>
      <c r="N99" s="54">
        <f t="shared" si="24"/>
        <v>12834.599999999997</v>
      </c>
      <c r="O99" s="54">
        <f t="shared" si="24"/>
        <v>12834.599999999997</v>
      </c>
      <c r="P99" s="54">
        <f t="shared" si="24"/>
        <v>12834.599999999997</v>
      </c>
      <c r="Q99" s="54">
        <f t="shared" si="24"/>
        <v>12834.599999999997</v>
      </c>
      <c r="R99" s="54">
        <f t="shared" si="24"/>
        <v>12834.599999999997</v>
      </c>
      <c r="S99" s="54">
        <f t="shared" si="24"/>
        <v>12834.599999999997</v>
      </c>
      <c r="T99" s="54">
        <f t="shared" si="24"/>
        <v>12834.599999999997</v>
      </c>
      <c r="U99" s="54">
        <f t="shared" si="24"/>
        <v>12834.599999999997</v>
      </c>
      <c r="V99" s="54">
        <f t="shared" si="24"/>
        <v>12834.599999999997</v>
      </c>
      <c r="W99" s="54">
        <f t="shared" si="24"/>
        <v>12834.599999999997</v>
      </c>
      <c r="X99" s="54">
        <f t="shared" si="24"/>
        <v>12834.599999999997</v>
      </c>
      <c r="Y99" s="54">
        <f t="shared" si="24"/>
        <v>12834.599999999997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2014-11-28T13:31:41Z</cp:lastPrinted>
  <dcterms:created xsi:type="dcterms:W3CDTF">2002-11-05T08:53:00Z</dcterms:created>
  <dcterms:modified xsi:type="dcterms:W3CDTF">2014-12-10T06:10:24Z</dcterms:modified>
  <cp:category/>
  <cp:version/>
  <cp:contentType/>
  <cp:contentStatus/>
</cp:coreProperties>
</file>